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8" windowWidth="14808" windowHeight="7656"/>
  </bookViews>
  <sheets>
    <sheet name="08" sheetId="23" r:id="rId1"/>
  </sheets>
  <externalReferences>
    <externalReference r:id="rId2"/>
  </externalReferences>
  <definedNames>
    <definedName name="_xlnm.Print_Area" localSheetId="0">'08'!$A$1:$M$26</definedName>
  </definedNames>
  <calcPr calcId="145621"/>
</workbook>
</file>

<file path=xl/calcChain.xml><?xml version="1.0" encoding="utf-8"?>
<calcChain xmlns="http://schemas.openxmlformats.org/spreadsheetml/2006/main">
  <c r="U26" i="23" l="1"/>
  <c r="U28" i="23" s="1"/>
  <c r="L25" i="23"/>
  <c r="L26" i="23" s="1"/>
  <c r="H25" i="23"/>
  <c r="G25" i="23"/>
  <c r="D25" i="23"/>
  <c r="C25" i="23"/>
  <c r="W24" i="23"/>
  <c r="U24" i="23"/>
  <c r="T24" i="23"/>
  <c r="T26" i="23" s="1"/>
  <c r="T28" i="23" s="1"/>
  <c r="S24" i="23"/>
  <c r="R24" i="23"/>
  <c r="Q24" i="23"/>
  <c r="P24" i="23"/>
  <c r="O24" i="23"/>
  <c r="N24" i="23"/>
  <c r="L24" i="23"/>
  <c r="H24" i="23"/>
  <c r="I24" i="23" s="1"/>
  <c r="G24" i="23"/>
  <c r="G26" i="23" s="1"/>
  <c r="C24" i="23"/>
  <c r="C26" i="23" s="1"/>
  <c r="K23" i="23"/>
  <c r="I23" i="23"/>
  <c r="F23" i="23"/>
  <c r="D23" i="23"/>
  <c r="K22" i="23"/>
  <c r="I22" i="23"/>
  <c r="F22" i="23"/>
  <c r="D22" i="23"/>
  <c r="K21" i="23"/>
  <c r="I21" i="23"/>
  <c r="F21" i="23"/>
  <c r="D21" i="23"/>
  <c r="K20" i="23"/>
  <c r="I20" i="23"/>
  <c r="F20" i="23"/>
  <c r="D20" i="23"/>
  <c r="K19" i="23"/>
  <c r="I19" i="23"/>
  <c r="F19" i="23"/>
  <c r="D19" i="23"/>
  <c r="K18" i="23"/>
  <c r="I18" i="23"/>
  <c r="F18" i="23"/>
  <c r="D18" i="23"/>
  <c r="K17" i="23"/>
  <c r="I17" i="23"/>
  <c r="F17" i="23"/>
  <c r="D17" i="23"/>
  <c r="K16" i="23"/>
  <c r="I16" i="23"/>
  <c r="F16" i="23"/>
  <c r="D16" i="23"/>
  <c r="K15" i="23"/>
  <c r="I15" i="23"/>
  <c r="F15" i="23"/>
  <c r="D15" i="23"/>
  <c r="K14" i="23"/>
  <c r="I14" i="23"/>
  <c r="F14" i="23"/>
  <c r="D14" i="23"/>
  <c r="AE13" i="23"/>
  <c r="K13" i="23"/>
  <c r="I13" i="23"/>
  <c r="F13" i="23"/>
  <c r="D13" i="23"/>
  <c r="K12" i="23"/>
  <c r="I12" i="23"/>
  <c r="F12" i="23"/>
  <c r="D12" i="23"/>
  <c r="AE11" i="23"/>
  <c r="K11" i="23"/>
  <c r="I11" i="23"/>
  <c r="F11" i="23"/>
  <c r="D11" i="23"/>
  <c r="K10" i="23"/>
  <c r="I10" i="23"/>
  <c r="F10" i="23"/>
  <c r="D10" i="23"/>
  <c r="K9" i="23"/>
  <c r="I9" i="23"/>
  <c r="F9" i="23"/>
  <c r="D9" i="23"/>
  <c r="K8" i="23"/>
  <c r="I8" i="23"/>
  <c r="F8" i="23"/>
  <c r="D8" i="23"/>
  <c r="K7" i="23"/>
  <c r="I7" i="23"/>
  <c r="F7" i="23"/>
  <c r="D7" i="23"/>
  <c r="K6" i="23"/>
  <c r="K24" i="23" s="1"/>
  <c r="I6" i="23"/>
  <c r="M6" i="23" s="1"/>
  <c r="F6" i="23"/>
  <c r="F24" i="23" s="1"/>
  <c r="E24" i="23" s="1"/>
  <c r="D6" i="23"/>
  <c r="M7" i="23" l="1"/>
  <c r="M8" i="23"/>
  <c r="M9" i="23"/>
  <c r="M10" i="23"/>
  <c r="M11" i="23"/>
  <c r="M14" i="23"/>
  <c r="M15" i="23"/>
  <c r="M16" i="23"/>
  <c r="M17" i="23"/>
  <c r="M18" i="23"/>
  <c r="M19" i="23"/>
  <c r="M20" i="23"/>
  <c r="M21" i="23"/>
  <c r="M22" i="23"/>
  <c r="M23" i="23"/>
  <c r="J24" i="23"/>
  <c r="M12" i="23"/>
  <c r="M13" i="23"/>
  <c r="H26" i="23"/>
  <c r="I26" i="23" s="1"/>
  <c r="D26" i="23"/>
  <c r="D24" i="23"/>
  <c r="I25" i="23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<sst xmlns="http://schemas.openxmlformats.org/spreadsheetml/2006/main" count="78" uniqueCount="66">
  <si>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</si>
  <si>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</si>
  <si>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</si>
  <si>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</si>
  <si>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</si>
  <si>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</si>
  <si>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</si>
  <si>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</si>
  <si>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</si>
  <si>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</si>
  <si>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</si>
  <si>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</si>
  <si>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</si>
  <si>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</si>
  <si>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</si>
  <si>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</si>
  <si>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</si>
  <si>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</si>
  <si>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</si>
  <si>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</si>
  <si>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</si>
  <si>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</si>
  <si>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</si>
  <si>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</si>
  <si>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</si>
  <si>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</si>
  <si>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</si>
  <si>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</si>
  <si>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</si>
  <si>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</si>
  <si>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</si>
  <si>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</si>
  <si>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</si>
  <si>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</si>
  <si>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</si>
  <si>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</si>
  <si>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</si>
  <si>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</si>
  <si>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</si>
  <si>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</si>
  <si>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</si>
  <si>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</si>
  <si>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</si>
  <si>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</si>
  <si>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</si>
  <si>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</si>
  <si>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</si>
  <si>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</si>
  <si>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</si>
  <si>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</si>
  <si>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</si>
  <si>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</si>
  <si>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</si>
  <si>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</si>
  <si>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</si>
  <si>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</si>
  <si>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</si>
  <si>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</si>
  <si>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</si>
  <si>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</si>
  <si>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</si>
  <si>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</si>
  <si>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</si>
  <si>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</si>
  <si>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</si>
  <si>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08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</si>
</sst>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е"/>
      <sheetName val="удоб(2019) "/>
      <sheetName val="КФХ"/>
      <sheetName val="молоко"/>
      <sheetName val="по фермам МАЙ"/>
      <sheetName val="осемен"/>
    </sheetNames>
    <sheetDataSet>
      <sheetData sheetId="0" refreshError="1"/>
      <sheetData sheetId="1" refreshError="1"/>
      <sheetData sheetId="2">
        <row r="38">
          <cell r="C38">
            <v>218.50000000000003</v>
          </cell>
          <cell r="E38">
            <v>1380</v>
          </cell>
          <cell r="F38">
            <v>248.14599999999996</v>
          </cell>
          <cell r="H38">
            <v>1398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H8" sqref="H8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200.98</v>
      </c>
      <c r="D6" s="30">
        <f>C6/G6*100</f>
        <v>16.339837398373984</v>
      </c>
      <c r="E6" s="31">
        <v>94</v>
      </c>
      <c r="F6" s="32">
        <f>C6*E6/100</f>
        <v>188.9212</v>
      </c>
      <c r="G6" s="33">
        <v>1230</v>
      </c>
      <c r="H6" s="34">
        <v>226.87</v>
      </c>
      <c r="I6" s="35">
        <f t="shared" ref="I6:I26" si="0">H6/L6*100</f>
        <v>18.444715447154472</v>
      </c>
      <c r="J6" s="36">
        <v>95.3</v>
      </c>
      <c r="K6" s="32">
        <f>H6*J6/100</f>
        <v>216.20711</v>
      </c>
      <c r="L6" s="33">
        <v>1230</v>
      </c>
      <c r="M6" s="37">
        <f>RANK(I6,I6:I23)</f>
        <v>5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96.82</v>
      </c>
      <c r="D7" s="30">
        <f t="shared" ref="D7:D26" si="1">C7/G7*100</f>
        <v>15.010852713178293</v>
      </c>
      <c r="E7" s="31">
        <v>95</v>
      </c>
      <c r="F7" s="32">
        <f>C7*E7/100</f>
        <v>91.978999999999999</v>
      </c>
      <c r="G7" s="33">
        <v>645</v>
      </c>
      <c r="H7" s="34">
        <v>118</v>
      </c>
      <c r="I7" s="35">
        <f t="shared" si="0"/>
        <v>18.294573643410853</v>
      </c>
      <c r="J7" s="36">
        <v>98</v>
      </c>
      <c r="K7" s="32">
        <f>H7*J7/100</f>
        <v>115.64</v>
      </c>
      <c r="L7" s="33">
        <v>645</v>
      </c>
      <c r="M7" s="37">
        <f>RANK(I7,I6:I23)</f>
        <v>6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152</v>
      </c>
      <c r="D8" s="30">
        <f t="shared" si="1"/>
        <v>19</v>
      </c>
      <c r="E8" s="31">
        <v>96</v>
      </c>
      <c r="F8" s="32">
        <f>C8*E8/100</f>
        <v>145.91999999999999</v>
      </c>
      <c r="G8" s="33">
        <v>800</v>
      </c>
      <c r="H8" s="34">
        <v>151.9</v>
      </c>
      <c r="I8" s="35">
        <f t="shared" si="0"/>
        <v>18.799504950495049</v>
      </c>
      <c r="J8" s="42">
        <v>96</v>
      </c>
      <c r="K8" s="32">
        <f t="shared" ref="K8:K23" si="2">H8*J8/100</f>
        <v>145.82400000000001</v>
      </c>
      <c r="L8" s="33">
        <v>808</v>
      </c>
      <c r="M8" s="37">
        <f>RANK(I8,I6:I23)</f>
        <v>4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29.75</v>
      </c>
      <c r="D9" s="30">
        <f t="shared" si="1"/>
        <v>10.818181818181818</v>
      </c>
      <c r="E9" s="31">
        <v>98</v>
      </c>
      <c r="F9" s="32">
        <f t="shared" ref="F9:F23" si="3">C9*E9/100</f>
        <v>29.155000000000001</v>
      </c>
      <c r="G9" s="33">
        <v>275</v>
      </c>
      <c r="H9" s="34">
        <v>32.799999999999997</v>
      </c>
      <c r="I9" s="35">
        <f t="shared" si="0"/>
        <v>11.006711409395972</v>
      </c>
      <c r="J9" s="36">
        <v>96.4</v>
      </c>
      <c r="K9" s="32">
        <f t="shared" si="2"/>
        <v>31.619199999999999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85.45</v>
      </c>
      <c r="D10" s="30">
        <f t="shared" si="1"/>
        <v>15.508166969147005</v>
      </c>
      <c r="E10" s="31">
        <v>91</v>
      </c>
      <c r="F10" s="32">
        <f t="shared" si="3"/>
        <v>77.759500000000003</v>
      </c>
      <c r="G10" s="33">
        <v>551</v>
      </c>
      <c r="H10" s="34">
        <v>97.05</v>
      </c>
      <c r="I10" s="35">
        <f t="shared" si="0"/>
        <v>17.613430127041742</v>
      </c>
      <c r="J10" s="42">
        <v>94</v>
      </c>
      <c r="K10" s="32">
        <f t="shared" si="2"/>
        <v>91.22699999999999</v>
      </c>
      <c r="L10" s="33">
        <v>551</v>
      </c>
      <c r="M10" s="37">
        <f>RANK(I10,I6:I23)</f>
        <v>10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58.9</v>
      </c>
      <c r="D11" s="30">
        <f t="shared" si="1"/>
        <v>16.452513966480449</v>
      </c>
      <c r="E11" s="31">
        <v>90</v>
      </c>
      <c r="F11" s="32">
        <f t="shared" si="3"/>
        <v>53.01</v>
      </c>
      <c r="G11" s="33">
        <v>358</v>
      </c>
      <c r="H11" s="34">
        <v>56.7</v>
      </c>
      <c r="I11" s="35">
        <f t="shared" si="0"/>
        <v>15.837988826815645</v>
      </c>
      <c r="J11" s="36">
        <v>90</v>
      </c>
      <c r="K11" s="32">
        <f t="shared" si="2"/>
        <v>51.03</v>
      </c>
      <c r="L11" s="33">
        <v>358</v>
      </c>
      <c r="M11" s="37">
        <f>RANK(I11,I6:I23)</f>
        <v>12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46.5</v>
      </c>
      <c r="D12" s="30">
        <f t="shared" si="1"/>
        <v>19.375</v>
      </c>
      <c r="E12" s="31">
        <v>92</v>
      </c>
      <c r="F12" s="32">
        <f t="shared" si="3"/>
        <v>42.78</v>
      </c>
      <c r="G12" s="33">
        <v>240</v>
      </c>
      <c r="H12" s="34">
        <v>40.200000000000003</v>
      </c>
      <c r="I12" s="35">
        <f t="shared" si="0"/>
        <v>17.866666666666667</v>
      </c>
      <c r="J12" s="42">
        <v>95</v>
      </c>
      <c r="K12" s="32">
        <f t="shared" si="2"/>
        <v>38.190000000000005</v>
      </c>
      <c r="L12" s="33">
        <v>225</v>
      </c>
      <c r="M12" s="37">
        <f>RANK(I12,I6:I23)</f>
        <v>8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130.38999999999999</v>
      </c>
      <c r="D13" s="30">
        <f t="shared" si="1"/>
        <v>18.627142857142857</v>
      </c>
      <c r="E13" s="31">
        <v>94</v>
      </c>
      <c r="F13" s="32">
        <f t="shared" si="3"/>
        <v>122.56659999999998</v>
      </c>
      <c r="G13" s="33">
        <v>700</v>
      </c>
      <c r="H13" s="34">
        <v>132.75</v>
      </c>
      <c r="I13" s="35">
        <f t="shared" si="0"/>
        <v>17.129032258064516</v>
      </c>
      <c r="J13" s="42">
        <v>94</v>
      </c>
      <c r="K13" s="32">
        <f t="shared" si="2"/>
        <v>124.785</v>
      </c>
      <c r="L13" s="33">
        <v>775</v>
      </c>
      <c r="M13" s="37">
        <f>RANK(I13,I6:I23)</f>
        <v>11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1"/>
        <v>15.5</v>
      </c>
      <c r="E14" s="31">
        <v>91</v>
      </c>
      <c r="F14" s="32">
        <f t="shared" si="3"/>
        <v>35.262500000000003</v>
      </c>
      <c r="G14" s="33">
        <v>250</v>
      </c>
      <c r="H14" s="34">
        <v>31</v>
      </c>
      <c r="I14" s="35">
        <f t="shared" si="0"/>
        <v>15.5</v>
      </c>
      <c r="J14" s="42">
        <v>91</v>
      </c>
      <c r="K14" s="32">
        <f t="shared" si="2"/>
        <v>28.21</v>
      </c>
      <c r="L14" s="33">
        <v>200</v>
      </c>
      <c r="M14" s="37">
        <f>RANK(I14,I6:I23)</f>
        <v>13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56.23</v>
      </c>
      <c r="D15" s="30">
        <f t="shared" si="1"/>
        <v>18.436065573770492</v>
      </c>
      <c r="E15" s="31">
        <v>91.4</v>
      </c>
      <c r="F15" s="32">
        <f>C15*E15/100</f>
        <v>51.394220000000004</v>
      </c>
      <c r="G15" s="33">
        <v>305</v>
      </c>
      <c r="H15" s="34">
        <v>58.43</v>
      </c>
      <c r="I15" s="35">
        <f t="shared" si="0"/>
        <v>19.157377049180326</v>
      </c>
      <c r="J15" s="36">
        <v>93</v>
      </c>
      <c r="K15" s="32">
        <f t="shared" si="2"/>
        <v>54.3399</v>
      </c>
      <c r="L15" s="33">
        <v>305</v>
      </c>
      <c r="M15" s="37">
        <f>RANK(I15,I6:I23)</f>
        <v>3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74.5</v>
      </c>
      <c r="D16" s="30">
        <f t="shared" si="1"/>
        <v>16.195652173913043</v>
      </c>
      <c r="E16" s="31">
        <v>95</v>
      </c>
      <c r="F16" s="32">
        <f t="shared" si="3"/>
        <v>70.775000000000006</v>
      </c>
      <c r="G16" s="33">
        <v>460</v>
      </c>
      <c r="H16" s="34">
        <v>81.64</v>
      </c>
      <c r="I16" s="35">
        <f t="shared" si="0"/>
        <v>17.747826086956522</v>
      </c>
      <c r="J16" s="42">
        <v>94</v>
      </c>
      <c r="K16" s="32">
        <f t="shared" si="2"/>
        <v>76.741600000000005</v>
      </c>
      <c r="L16" s="33">
        <v>460</v>
      </c>
      <c r="M16" s="37">
        <f>RANK(I16,I6:I23)</f>
        <v>9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124</v>
      </c>
      <c r="D17" s="30">
        <f t="shared" si="1"/>
        <v>16</v>
      </c>
      <c r="E17" s="31">
        <v>93</v>
      </c>
      <c r="F17" s="32">
        <f t="shared" si="3"/>
        <v>115.32</v>
      </c>
      <c r="G17" s="33">
        <v>775</v>
      </c>
      <c r="H17" s="34">
        <v>118.41</v>
      </c>
      <c r="I17" s="35">
        <f t="shared" si="0"/>
        <v>15.278709677419355</v>
      </c>
      <c r="J17" s="42">
        <v>88</v>
      </c>
      <c r="K17" s="32">
        <f t="shared" si="2"/>
        <v>104.2008</v>
      </c>
      <c r="L17" s="33">
        <v>775</v>
      </c>
      <c r="M17" s="37">
        <f>RANK(I17,I6:I23)</f>
        <v>14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26.7</v>
      </c>
      <c r="D18" s="30">
        <f t="shared" si="1"/>
        <v>19.777777777777779</v>
      </c>
      <c r="E18" s="31">
        <v>89</v>
      </c>
      <c r="F18" s="32">
        <f t="shared" si="3"/>
        <v>23.762999999999998</v>
      </c>
      <c r="G18" s="33">
        <v>135</v>
      </c>
      <c r="H18" s="34">
        <v>28.5</v>
      </c>
      <c r="I18" s="35">
        <f t="shared" si="0"/>
        <v>21.923076923076923</v>
      </c>
      <c r="J18" s="42">
        <v>94.4</v>
      </c>
      <c r="K18" s="32">
        <f t="shared" si="2"/>
        <v>26.904</v>
      </c>
      <c r="L18" s="33">
        <v>130</v>
      </c>
      <c r="M18" s="37">
        <f>RANK(I18,I6:I23)</f>
        <v>1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1"/>
        <v>10</v>
      </c>
      <c r="E19" s="31">
        <v>93</v>
      </c>
      <c r="F19" s="32">
        <f t="shared" si="3"/>
        <v>27.9</v>
      </c>
      <c r="G19" s="33">
        <v>300</v>
      </c>
      <c r="H19" s="34">
        <v>28</v>
      </c>
      <c r="I19" s="35">
        <f t="shared" si="0"/>
        <v>14.000000000000002</v>
      </c>
      <c r="J19" s="42">
        <v>93</v>
      </c>
      <c r="K19" s="32">
        <f t="shared" si="2"/>
        <v>26.04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24</v>
      </c>
      <c r="D20" s="30">
        <f t="shared" si="1"/>
        <v>16.666666666666664</v>
      </c>
      <c r="E20" s="31">
        <v>90</v>
      </c>
      <c r="F20" s="32">
        <f t="shared" si="3"/>
        <v>21.6</v>
      </c>
      <c r="G20" s="33">
        <v>144</v>
      </c>
      <c r="H20" s="34">
        <v>20</v>
      </c>
      <c r="I20" s="35">
        <f t="shared" si="0"/>
        <v>20</v>
      </c>
      <c r="J20" s="42">
        <v>90</v>
      </c>
      <c r="K20" s="32">
        <f t="shared" si="2"/>
        <v>18</v>
      </c>
      <c r="L20" s="33">
        <v>100</v>
      </c>
      <c r="M20" s="37">
        <f>RANK(I20,I6:I23)</f>
        <v>2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27</v>
      </c>
      <c r="D21" s="30">
        <f t="shared" si="1"/>
        <v>10.8</v>
      </c>
      <c r="E21" s="31">
        <v>90</v>
      </c>
      <c r="F21" s="32">
        <f t="shared" si="3"/>
        <v>24.3</v>
      </c>
      <c r="G21" s="33">
        <v>250</v>
      </c>
      <c r="H21" s="34">
        <v>45</v>
      </c>
      <c r="I21" s="35">
        <f t="shared" si="0"/>
        <v>18</v>
      </c>
      <c r="J21" s="42">
        <v>90</v>
      </c>
      <c r="K21" s="32">
        <f t="shared" si="2"/>
        <v>40.5</v>
      </c>
      <c r="L21" s="33">
        <v>250</v>
      </c>
      <c r="M21" s="37">
        <f>RANK(I21,I6:I23)</f>
        <v>7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17.41</v>
      </c>
      <c r="D22" s="30">
        <f t="shared" si="1"/>
        <v>13.189393939393939</v>
      </c>
      <c r="E22" s="31">
        <v>90</v>
      </c>
      <c r="F22" s="32">
        <f t="shared" si="3"/>
        <v>15.669</v>
      </c>
      <c r="G22" s="33">
        <v>132</v>
      </c>
      <c r="H22" s="34">
        <v>18.91</v>
      </c>
      <c r="I22" s="35">
        <f t="shared" si="0"/>
        <v>14.325757575757574</v>
      </c>
      <c r="J22" s="42">
        <v>98</v>
      </c>
      <c r="K22" s="32">
        <f>H22*J22/100</f>
        <v>18.5318</v>
      </c>
      <c r="L22" s="33">
        <v>132</v>
      </c>
      <c r="M22" s="37">
        <f>RANK(I22,I6:I23)</f>
        <v>15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13</v>
      </c>
      <c r="D23" s="30">
        <f t="shared" si="1"/>
        <v>20</v>
      </c>
      <c r="E23" s="31">
        <v>94</v>
      </c>
      <c r="F23" s="32">
        <f t="shared" si="3"/>
        <v>12.22</v>
      </c>
      <c r="G23" s="33">
        <v>65</v>
      </c>
      <c r="H23" s="34">
        <v>7.3</v>
      </c>
      <c r="I23" s="35">
        <f t="shared" si="0"/>
        <v>11.23076923076923</v>
      </c>
      <c r="J23" s="42">
        <v>96</v>
      </c>
      <c r="K23" s="32">
        <f t="shared" si="2"/>
        <v>7.0079999999999991</v>
      </c>
      <c r="L23" s="33">
        <v>65</v>
      </c>
      <c r="M23" s="37">
        <f>RANK(I23,I6:I23)</f>
        <v>17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1232.3800000000001</v>
      </c>
      <c r="D24" s="32">
        <f t="shared" si="1"/>
        <v>16.183585029546947</v>
      </c>
      <c r="E24" s="31">
        <f>F24/C24*100</f>
        <v>93.339312549700566</v>
      </c>
      <c r="F24" s="32">
        <f>SUM(F6:F23)</f>
        <v>1150.29502</v>
      </c>
      <c r="G24" s="47">
        <f>SUM(G6:G23)</f>
        <v>7615</v>
      </c>
      <c r="H24" s="35">
        <f>SUM(H6:H23)</f>
        <v>1293.46</v>
      </c>
      <c r="I24" s="35">
        <f t="shared" si="0"/>
        <v>17.230051951511925</v>
      </c>
      <c r="J24" s="36">
        <f>K24/H24*100</f>
        <v>93.933976311598357</v>
      </c>
      <c r="K24" s="32">
        <f>SUM(K6:K23)</f>
        <v>1214.9984100000001</v>
      </c>
      <c r="L24" s="48">
        <f>SUM(L6:L23)</f>
        <v>7507</v>
      </c>
      <c r="M24" s="49"/>
      <c r="N24" s="50">
        <f t="shared" ref="N24:W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 t="shared" si="4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218.50000000000003</v>
      </c>
      <c r="D25" s="56">
        <f t="shared" si="1"/>
        <v>15.833333333333336</v>
      </c>
      <c r="E25" s="57"/>
      <c r="F25" s="57"/>
      <c r="G25" s="58">
        <f>[1]КФХ!E38</f>
        <v>1380</v>
      </c>
      <c r="H25" s="59">
        <f>[1]КФХ!F38</f>
        <v>248.14599999999996</v>
      </c>
      <c r="I25" s="56">
        <f t="shared" si="0"/>
        <v>17.750071530758223</v>
      </c>
      <c r="J25" s="60"/>
      <c r="K25" s="60"/>
      <c r="L25" s="61">
        <f>[1]КФХ!H38</f>
        <v>1398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1450.88</v>
      </c>
      <c r="D26" s="56">
        <f t="shared" si="1"/>
        <v>16.129849916620344</v>
      </c>
      <c r="E26" s="57"/>
      <c r="F26" s="57"/>
      <c r="G26" s="58">
        <f>SUM(G24:G25)</f>
        <v>8995</v>
      </c>
      <c r="H26" s="56">
        <f>SUM(H24:H25)</f>
        <v>1541.606</v>
      </c>
      <c r="I26" s="56">
        <f t="shared" si="0"/>
        <v>17.311690061763056</v>
      </c>
      <c r="J26" s="60"/>
      <c r="K26" s="60"/>
      <c r="L26" s="58">
        <f>SUM(L24:L25)</f>
        <v>8905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  <mergeCell ref="P4:Q4"/>
    <mergeCell ref="H4:H5"/>
    <mergeCell ref="I4:I5"/>
    <mergeCell ref="J4:J5"/>
    <mergeCell ref="K4:K5"/>
    <mergeCell ref="L4:L5"/>
    <mergeCell ref="N4:O4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</vt:lpstr>
      <vt:lpstr>'08'!Область_печати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2019-07-08T05:50:21Z</dcterms:modified>
</cp:coreProperties>
</file>